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ÀLCUL TAXA VENTILACIÓ" sheetId="1" r:id="rId1"/>
  </sheets>
  <definedNames>
    <definedName name="Altura__lateral">'CÀLCUL TAXA VENTILACIÓ'!$B$14</definedName>
    <definedName name="Altura__zenital_lateral">'CÀLCUL TAXA VENTILACIÓ'!$B$12</definedName>
    <definedName name="Altura_canal">'CÀLCUL TAXA VENTILACIÓ'!$B$8</definedName>
    <definedName name="Altura_cumbrera">'CÀLCUL TAXA VENTILACIÓ'!$B$9</definedName>
    <definedName name="Altura_zenital__interior">'CÀLCUL TAXA VENTILACIÓ'!$B$13</definedName>
    <definedName name="Anchura_nave">'CÀLCUL TAXA VENTILACIÓ'!$B$5</definedName>
    <definedName name="Cdi">'CÀLCUL TAXA VENTILACIÓ'!$F$7</definedName>
    <definedName name="CdL">'CÀLCUL TAXA VENTILACIÓ'!$F$6</definedName>
    <definedName name="Cfte_forma_int">'CÀLCUL TAXA VENTILACIÓ'!$B$22</definedName>
    <definedName name="Cfte_forma_lat">'CÀLCUL TAXA VENTILACIÓ'!$B$21</definedName>
    <definedName name="Cw">'CÀLCUL TAXA VENTILACIÓ'!$F$9</definedName>
    <definedName name="dirección_viento">'CÀLCUL TAXA VENTILACIÓ'!$F$5</definedName>
    <definedName name="Fi">'CÀLCUL TAXA VENTILACIÓ'!#REF!</definedName>
    <definedName name="FL">'CÀLCUL TAXA VENTILACIÓ'!$F$11</definedName>
    <definedName name="flujo">'CÀLCUL TAXA VENTILACIÓ'!$F$15</definedName>
    <definedName name="Longitud">'CÀLCUL TAXA VENTILACIÓ'!$B$6</definedName>
    <definedName name="Longitud_ventana_lateral">'CÀLCUL TAXA VENTILACIÓ'!$B$6</definedName>
    <definedName name="N__naves">'CÀLCUL TAXA VENTILACIÓ'!$B$4</definedName>
    <definedName name="N_lateral">'CÀLCUL TAXA VENTILACIÓ'!$B$20</definedName>
    <definedName name="N_zenital_interior">'CÀLCUL TAXA VENTILACIÓ'!$B$19</definedName>
    <definedName name="N_zenital_lateral">'CÀLCUL TAXA VENTILACIÓ'!$B$18</definedName>
    <definedName name="Renovaciones">'CÀLCUL TAXA VENTILACIÓ'!$F$17</definedName>
    <definedName name="Superfície">'CÀLCUL TAXA VENTILACIÓ'!$B$7</definedName>
    <definedName name="Superfície_lateral">'CÀLCUL TAXA VENTILACIÓ'!$B$17</definedName>
    <definedName name="Superfície_zenital_interior">'CÀLCUL TAXA VENTILACIÓ'!$B$16</definedName>
    <definedName name="Superfície_zenital_lateral">'CÀLCUL TAXA VENTILACIÓ'!$B$15</definedName>
    <definedName name="velocidad_de_viento">'CÀLCUL TAXA VENTILACIÓ'!$F$4</definedName>
    <definedName name="Volumen">'CÀLCUL TAXA VENTILACIÓ'!$B$10</definedName>
  </definedNames>
  <calcPr fullCalcOnLoad="1"/>
</workbook>
</file>

<file path=xl/sharedStrings.xml><?xml version="1.0" encoding="utf-8"?>
<sst xmlns="http://schemas.openxmlformats.org/spreadsheetml/2006/main" count="68" uniqueCount="58">
  <si>
    <t>m</t>
  </si>
  <si>
    <t>(1) Muñoz, P. 1998. "Ventilación Natural de Invernaderos Multitúnel".Ph. D. Universitat de Lleida
(2) Pérez-Parra, J. 2002. "Ventilación Natural en invernaderos parral". PH. D. Universidad de Córdoba</t>
  </si>
  <si>
    <t>dirección de viento</t>
  </si>
  <si>
    <t xml:space="preserve"> Greenhouse type</t>
  </si>
  <si>
    <t>windward</t>
  </si>
  <si>
    <t>leeward</t>
  </si>
  <si>
    <t>Multitunnel</t>
  </si>
  <si>
    <t>Parral</t>
  </si>
  <si>
    <t>Venlo</t>
  </si>
  <si>
    <t>L/H</t>
  </si>
  <si>
    <t>outer</t>
  </si>
  <si>
    <t>inner</t>
  </si>
  <si>
    <r>
      <t>m s</t>
    </r>
    <r>
      <rPr>
        <b/>
        <vertAlign val="superscript"/>
        <sz val="10"/>
        <color indexed="59"/>
        <rFont val="Times New Roman"/>
        <family val="1"/>
      </rPr>
      <t>-1</t>
    </r>
  </si>
  <si>
    <r>
      <t>m</t>
    </r>
    <r>
      <rPr>
        <b/>
        <vertAlign val="superscript"/>
        <sz val="10"/>
        <rFont val="Times New Roman"/>
        <family val="1"/>
      </rPr>
      <t>2</t>
    </r>
  </si>
  <si>
    <r>
      <t>C</t>
    </r>
    <r>
      <rPr>
        <b/>
        <i/>
        <vertAlign val="subscript"/>
        <sz val="10"/>
        <rFont val="Times New Roman"/>
        <family val="1"/>
      </rPr>
      <t>w</t>
    </r>
    <r>
      <rPr>
        <b/>
        <i/>
        <vertAlign val="superscript"/>
        <sz val="10"/>
        <rFont val="Times New Roman"/>
        <family val="1"/>
      </rPr>
      <t>(1)</t>
    </r>
  </si>
  <si>
    <r>
      <t>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</si>
  <si>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b/>
        <vertAlign val="superscript"/>
        <sz val="10"/>
        <color indexed="59"/>
        <rFont val="Times New Roman"/>
        <family val="1"/>
      </rPr>
      <t>3</t>
    </r>
    <r>
      <rPr>
        <b/>
        <sz val="10"/>
        <color indexed="59"/>
        <rFont val="Times New Roman"/>
        <family val="1"/>
      </rPr>
      <t xml:space="preserve"> s</t>
    </r>
    <r>
      <rPr>
        <b/>
        <vertAlign val="superscript"/>
        <sz val="10"/>
        <color indexed="59"/>
        <rFont val="Times New Roman"/>
        <family val="1"/>
      </rPr>
      <t>-1</t>
    </r>
  </si>
  <si>
    <r>
      <t>F</t>
    </r>
    <r>
      <rPr>
        <b/>
        <vertAlign val="subscript"/>
        <sz val="14"/>
        <color indexed="12"/>
        <rFont val="Times New Roman"/>
        <family val="1"/>
      </rPr>
      <t>T</t>
    </r>
  </si>
  <si>
    <r>
      <t>m</t>
    </r>
    <r>
      <rPr>
        <b/>
        <vertAlign val="superscript"/>
        <sz val="14"/>
        <color indexed="12"/>
        <rFont val="Times New Roman"/>
        <family val="1"/>
      </rPr>
      <t>3</t>
    </r>
    <r>
      <rPr>
        <b/>
        <sz val="14"/>
        <color indexed="12"/>
        <rFont val="Times New Roman"/>
        <family val="1"/>
      </rPr>
      <t xml:space="preserve"> s</t>
    </r>
    <r>
      <rPr>
        <b/>
        <vertAlign val="superscript"/>
        <sz val="14"/>
        <color indexed="12"/>
        <rFont val="Times New Roman"/>
        <family val="1"/>
      </rPr>
      <t>-1</t>
    </r>
  </si>
  <si>
    <r>
      <t>vol h</t>
    </r>
    <r>
      <rPr>
        <b/>
        <vertAlign val="superscript"/>
        <sz val="14"/>
        <color indexed="12"/>
        <rFont val="Times New Roman"/>
        <family val="1"/>
      </rPr>
      <t>-1</t>
    </r>
  </si>
  <si>
    <t>RENOVACIONS D'AIRE</t>
  </si>
  <si>
    <t>Característiques de l'hivernacle</t>
  </si>
  <si>
    <t>Amplada de la nau</t>
  </si>
  <si>
    <t>Llargada</t>
  </si>
  <si>
    <t>Superfície de sòl</t>
  </si>
  <si>
    <t>Alçada canal</t>
  </si>
  <si>
    <t>Alçada total</t>
  </si>
  <si>
    <t>Volum</t>
  </si>
  <si>
    <t>Nº renovacions</t>
  </si>
  <si>
    <t xml:space="preserve"> finestres/ superfície sòl</t>
  </si>
  <si>
    <r>
      <t>F</t>
    </r>
    <r>
      <rPr>
        <b/>
        <vertAlign val="subscript"/>
        <sz val="10"/>
        <rFont val="Times New Roman"/>
        <family val="1"/>
      </rPr>
      <t>ventilació lateral</t>
    </r>
  </si>
  <si>
    <r>
      <t>F</t>
    </r>
    <r>
      <rPr>
        <b/>
        <vertAlign val="subscript"/>
        <sz val="10"/>
        <rFont val="Times New Roman"/>
        <family val="1"/>
      </rPr>
      <t>ventilació sostre</t>
    </r>
  </si>
  <si>
    <r>
      <t>C</t>
    </r>
    <r>
      <rPr>
        <b/>
        <i/>
        <vertAlign val="subscript"/>
        <sz val="10"/>
        <rFont val="Times New Roman"/>
        <family val="1"/>
      </rPr>
      <t xml:space="preserve">w ventilació lateral </t>
    </r>
    <r>
      <rPr>
        <b/>
        <i/>
        <vertAlign val="superscript"/>
        <sz val="10"/>
        <rFont val="Times New Roman"/>
        <family val="1"/>
      </rPr>
      <t>(2)</t>
    </r>
  </si>
  <si>
    <r>
      <t>C</t>
    </r>
    <r>
      <rPr>
        <b/>
        <i/>
        <vertAlign val="subscript"/>
        <sz val="10"/>
        <rFont val="Times New Roman"/>
        <family val="1"/>
      </rPr>
      <t>d ventilació lateral</t>
    </r>
    <r>
      <rPr>
        <b/>
        <i/>
        <vertAlign val="superscript"/>
        <sz val="10"/>
        <rFont val="Times New Roman"/>
        <family val="1"/>
      </rPr>
      <t>(2)</t>
    </r>
  </si>
  <si>
    <r>
      <t>C</t>
    </r>
    <r>
      <rPr>
        <b/>
        <i/>
        <vertAlign val="subscript"/>
        <sz val="10"/>
        <rFont val="Times New Roman"/>
        <family val="1"/>
      </rPr>
      <t>d naues interiors</t>
    </r>
    <r>
      <rPr>
        <b/>
        <i/>
        <vertAlign val="superscript"/>
        <sz val="10"/>
        <rFont val="Times New Roman"/>
        <family val="1"/>
      </rPr>
      <t>(1)</t>
    </r>
  </si>
  <si>
    <r>
      <t>C</t>
    </r>
    <r>
      <rPr>
        <b/>
        <i/>
        <vertAlign val="subscript"/>
        <sz val="10"/>
        <rFont val="Times New Roman"/>
        <family val="1"/>
      </rPr>
      <t xml:space="preserve">d naus exteriors </t>
    </r>
    <r>
      <rPr>
        <b/>
        <i/>
        <vertAlign val="superscript"/>
        <sz val="10"/>
        <rFont val="Times New Roman"/>
        <family val="1"/>
      </rPr>
      <t>(1)</t>
    </r>
  </si>
  <si>
    <t>direcció del vent</t>
  </si>
  <si>
    <t>velocitat del vent</t>
  </si>
  <si>
    <t>sotavent</t>
  </si>
  <si>
    <t>sobrevent</t>
  </si>
  <si>
    <t>Alçada finestra sostre (nau exterior)</t>
  </si>
  <si>
    <t>Alçada finestra sostre (nau interior)</t>
  </si>
  <si>
    <t>Alçada finestra lateral</t>
  </si>
  <si>
    <t>Superfície finestra lateral</t>
  </si>
  <si>
    <t>Nombre de finestres sostre (naus exteriors)</t>
  </si>
  <si>
    <t>Nombre de finestres sostre (naus interiors)</t>
  </si>
  <si>
    <t>Nombre de finestres laterals</t>
  </si>
  <si>
    <t>Coeficient de forma ( finestres sostre exterior)</t>
  </si>
  <si>
    <t>Coeficient de forma ( finestres sostre interior)</t>
  </si>
  <si>
    <t>Coeficient de forma ( finestres laterals)</t>
  </si>
  <si>
    <t>porositat xarxa anti-insectes</t>
  </si>
  <si>
    <r>
      <t>C</t>
    </r>
    <r>
      <rPr>
        <b/>
        <i/>
        <vertAlign val="subscript"/>
        <sz val="10"/>
        <color indexed="42"/>
        <rFont val="Arial"/>
        <family val="2"/>
      </rPr>
      <t>w</t>
    </r>
  </si>
  <si>
    <r>
      <t>C</t>
    </r>
    <r>
      <rPr>
        <b/>
        <i/>
        <vertAlign val="subscript"/>
        <sz val="10"/>
        <color indexed="42"/>
        <rFont val="Tahoma"/>
        <family val="2"/>
      </rPr>
      <t>d</t>
    </r>
  </si>
  <si>
    <t>Finestres</t>
  </si>
  <si>
    <t>Superfície finestra sostre (nau exterior)</t>
  </si>
  <si>
    <t>Superfície finestra sostre (nau interior)</t>
  </si>
  <si>
    <t>Nombre de naus</t>
  </si>
  <si>
    <t>Valors Orientatius de Porositats:
Sense xarxa:       1
Xarxa anti-pugó:  0.4
Xarxa anti-trip:    0.25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</si>
</sst>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0.0"/>
    <numFmt numFmtId="174" formatCode="0.0E+00"/>
    <numFmt numFmtId="175" formatCode="0E+00"/>
    <numFmt numFmtId="176" formatCode="dd/mm/yyyy"/>
    <numFmt numFmtId="177" formatCode="0.000"/>
    <numFmt numFmtId="178" formatCode="0.00000"/>
    <numFmt numFmtId="179" formatCode="0.0000"/>
    <numFmt numFmtId="180" formatCode="0.000000"/>
    <numFmt numFmtId="181" formatCode="0.0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5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36"/>
      <color indexed="18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59"/>
      <name val="Times New Roman"/>
      <family val="1"/>
    </font>
    <font>
      <b/>
      <sz val="8"/>
      <color indexed="10"/>
      <name val="Times New Roman"/>
      <family val="1"/>
    </font>
    <font>
      <b/>
      <vertAlign val="superscript"/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8"/>
      <color indexed="8"/>
      <name val="Times New Roman"/>
      <family val="1"/>
    </font>
    <font>
      <sz val="8"/>
      <color indexed="40"/>
      <name val="Arial"/>
      <family val="2"/>
    </font>
    <font>
      <b/>
      <i/>
      <vertAlign val="sub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  <font>
      <b/>
      <sz val="8"/>
      <name val="Times New Roman"/>
      <family val="1"/>
    </font>
    <font>
      <b/>
      <vertAlign val="subscript"/>
      <sz val="14"/>
      <color indexed="12"/>
      <name val="Times New Roman"/>
      <family val="1"/>
    </font>
    <font>
      <b/>
      <sz val="14"/>
      <color indexed="12"/>
      <name val="Symbol"/>
      <family val="1"/>
    </font>
    <font>
      <b/>
      <sz val="14"/>
      <color indexed="12"/>
      <name val="Times New Roman"/>
      <family val="1"/>
    </font>
    <font>
      <b/>
      <vertAlign val="superscript"/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color indexed="8"/>
      <name val="Times New Roman"/>
      <family val="1"/>
    </font>
    <font>
      <sz val="8"/>
      <color indexed="40"/>
      <name val="Times New Roman"/>
      <family val="1"/>
    </font>
    <font>
      <i/>
      <sz val="8"/>
      <name val="Arial"/>
      <family val="2"/>
    </font>
    <font>
      <b/>
      <sz val="10"/>
      <color indexed="4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sz val="10"/>
      <name val="Arial"/>
      <family val="2"/>
    </font>
    <font>
      <b/>
      <sz val="14"/>
      <color indexed="18"/>
      <name val="Symbol"/>
      <family val="1"/>
    </font>
    <font>
      <b/>
      <sz val="14"/>
      <color indexed="18"/>
      <name val="Arial"/>
      <family val="2"/>
    </font>
    <font>
      <b/>
      <sz val="14"/>
      <color indexed="18"/>
      <name val="Times New Roman"/>
      <family val="1"/>
    </font>
    <font>
      <b/>
      <vertAlign val="subscript"/>
      <sz val="14"/>
      <color indexed="18"/>
      <name val="Times New Roman"/>
      <family val="1"/>
    </font>
    <font>
      <b/>
      <vertAlign val="superscript"/>
      <sz val="14"/>
      <color indexed="18"/>
      <name val="Times New Roman"/>
      <family val="1"/>
    </font>
    <font>
      <sz val="8"/>
      <name val="Tahoma"/>
      <family val="2"/>
    </font>
    <font>
      <b/>
      <i/>
      <sz val="10"/>
      <color indexed="42"/>
      <name val="Arial"/>
      <family val="2"/>
    </font>
    <font>
      <b/>
      <i/>
      <vertAlign val="subscript"/>
      <sz val="10"/>
      <color indexed="42"/>
      <name val="Arial"/>
      <family val="2"/>
    </font>
    <font>
      <b/>
      <sz val="8"/>
      <color indexed="42"/>
      <name val="Tahoma"/>
      <family val="2"/>
    </font>
    <font>
      <b/>
      <i/>
      <vertAlign val="subscript"/>
      <sz val="10"/>
      <color indexed="42"/>
      <name val="Tahoma"/>
      <family val="2"/>
    </font>
    <font>
      <b/>
      <sz val="9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5" borderId="2" xfId="0" applyFont="1" applyFill="1" applyBorder="1" applyAlignment="1">
      <alignment horizontal="left" vertical="center" indent="1"/>
    </xf>
    <xf numFmtId="0" fontId="7" fillId="6" borderId="3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8" fillId="4" borderId="3" xfId="0" applyFont="1" applyFill="1" applyBorder="1" applyAlignment="1">
      <alignment horizontal="left" vertical="center" indent="1"/>
    </xf>
    <xf numFmtId="0" fontId="9" fillId="6" borderId="3" xfId="0" applyFont="1" applyFill="1" applyBorder="1" applyAlignment="1" applyProtection="1">
      <alignment horizontal="right" vertical="center"/>
      <protection locked="0"/>
    </xf>
    <xf numFmtId="0" fontId="11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12" fillId="4" borderId="3" xfId="0" applyFont="1" applyFill="1" applyBorder="1" applyAlignment="1" applyProtection="1">
      <alignment horizontal="right" vertical="center"/>
      <protection locked="0"/>
    </xf>
    <xf numFmtId="0" fontId="8" fillId="4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6" fillId="2" borderId="3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1"/>
    </xf>
    <xf numFmtId="0" fontId="19" fillId="4" borderId="3" xfId="0" applyFont="1" applyFill="1" applyBorder="1" applyAlignment="1">
      <alignment horizontal="left" vertical="center" indent="1"/>
    </xf>
    <xf numFmtId="0" fontId="7" fillId="6" borderId="3" xfId="0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>
      <alignment/>
    </xf>
    <xf numFmtId="0" fontId="30" fillId="2" borderId="0" xfId="0" applyFont="1" applyFill="1" applyBorder="1" applyAlignment="1">
      <alignment horizontal="left" vertical="center" indent="1"/>
    </xf>
    <xf numFmtId="0" fontId="31" fillId="2" borderId="0" xfId="0" applyFont="1" applyFill="1" applyBorder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Border="1" applyAlignment="1">
      <alignment horizontal="left" vertical="center" indent="1"/>
    </xf>
    <xf numFmtId="177" fontId="42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/>
    </xf>
    <xf numFmtId="177" fontId="31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40" fillId="2" borderId="0" xfId="0" applyFont="1" applyFill="1" applyBorder="1" applyAlignment="1">
      <alignment horizontal="left" vertical="center" indent="1"/>
    </xf>
    <xf numFmtId="0" fontId="42" fillId="2" borderId="0" xfId="0" applyFont="1" applyFill="1" applyBorder="1" applyAlignment="1">
      <alignment horizontal="right"/>
    </xf>
    <xf numFmtId="0" fontId="42" fillId="2" borderId="0" xfId="0" applyFont="1" applyFill="1" applyBorder="1" applyAlignment="1">
      <alignment horizontal="left" indent="1"/>
    </xf>
    <xf numFmtId="0" fontId="12" fillId="2" borderId="3" xfId="0" applyFont="1" applyFill="1" applyBorder="1" applyAlignment="1" applyProtection="1">
      <alignment horizontal="right" vertical="center"/>
      <protection hidden="1"/>
    </xf>
    <xf numFmtId="2" fontId="12" fillId="2" borderId="3" xfId="0" applyNumberFormat="1" applyFont="1" applyFill="1" applyBorder="1" applyAlignment="1" applyProtection="1">
      <alignment horizontal="right" vertical="center"/>
      <protection hidden="1"/>
    </xf>
    <xf numFmtId="0" fontId="12" fillId="7" borderId="3" xfId="0" applyFont="1" applyFill="1" applyBorder="1" applyAlignment="1" applyProtection="1">
      <alignment horizontal="right" vertical="center"/>
      <protection hidden="1"/>
    </xf>
    <xf numFmtId="177" fontId="12" fillId="7" borderId="3" xfId="0" applyNumberFormat="1" applyFont="1" applyFill="1" applyBorder="1" applyAlignment="1" applyProtection="1">
      <alignment horizontal="right" vertical="center"/>
      <protection hidden="1"/>
    </xf>
    <xf numFmtId="173" fontId="20" fillId="4" borderId="3" xfId="0" applyNumberFormat="1" applyFont="1" applyFill="1" applyBorder="1" applyAlignment="1" applyProtection="1">
      <alignment horizontal="right" vertical="center"/>
      <protection hidden="1"/>
    </xf>
    <xf numFmtId="0" fontId="6" fillId="4" borderId="3" xfId="0" applyFont="1" applyFill="1" applyBorder="1" applyAlignment="1" applyProtection="1">
      <alignment vertical="center"/>
      <protection hidden="1"/>
    </xf>
    <xf numFmtId="1" fontId="6" fillId="4" borderId="3" xfId="0" applyNumberFormat="1" applyFont="1" applyFill="1" applyBorder="1" applyAlignment="1" applyProtection="1">
      <alignment vertical="center"/>
      <protection hidden="1"/>
    </xf>
    <xf numFmtId="1" fontId="27" fillId="4" borderId="3" xfId="0" applyNumberFormat="1" applyFont="1" applyFill="1" applyBorder="1" applyAlignment="1" applyProtection="1">
      <alignment vertical="center"/>
      <protection hidden="1"/>
    </xf>
    <xf numFmtId="0" fontId="44" fillId="8" borderId="0" xfId="0" applyFont="1" applyFill="1" applyAlignment="1">
      <alignment horizontal="justify" wrapText="1"/>
    </xf>
    <xf numFmtId="2" fontId="23" fillId="8" borderId="7" xfId="0" applyNumberFormat="1" applyFont="1" applyFill="1" applyBorder="1" applyAlignment="1">
      <alignment horizontal="center" vertical="center"/>
    </xf>
    <xf numFmtId="2" fontId="25" fillId="8" borderId="2" xfId="0" applyNumberFormat="1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4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2" fillId="8" borderId="7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2" fontId="25" fillId="8" borderId="9" xfId="0" applyNumberFormat="1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 shrinkToFit="1"/>
    </xf>
    <xf numFmtId="0" fontId="25" fillId="8" borderId="2" xfId="0" applyFont="1" applyFill="1" applyBorder="1" applyAlignment="1">
      <alignment horizontal="center" vertic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647700</xdr:rowOff>
    </xdr:from>
    <xdr:to>
      <xdr:col>0</xdr:col>
      <xdr:colOff>1847850</xdr:colOff>
      <xdr:row>1</xdr:row>
      <xdr:rowOff>1085850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752600"/>
          <a:ext cx="17526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Symbol"/>
              <a:ea typeface="Symbol"/>
              <a:cs typeface="Symbol"/>
            </a:rPr>
            <a:t>F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S/2 C</a:t>
          </a:r>
          <a:r>
            <a:rPr lang="en-US" cap="none" sz="1400" b="1" i="0" u="none" baseline="-2500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d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C</a:t>
          </a:r>
          <a:r>
            <a:rPr lang="en-US" cap="none" sz="1400" b="1" i="0" u="none" baseline="-2500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w</a:t>
          </a:r>
          <a:r>
            <a:rPr lang="en-US" cap="none" sz="1400" b="1" i="0" u="none" baseline="3000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1/2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u</a:t>
          </a:r>
        </a:p>
      </xdr:txBody>
    </xdr:sp>
    <xdr:clientData/>
  </xdr:twoCellAnchor>
  <xdr:twoCellAnchor>
    <xdr:from>
      <xdr:col>0</xdr:col>
      <xdr:colOff>123825</xdr:colOff>
      <xdr:row>1</xdr:row>
      <xdr:rowOff>1314450</xdr:rowOff>
    </xdr:from>
    <xdr:to>
      <xdr:col>0</xdr:col>
      <xdr:colOff>1876425</xdr:colOff>
      <xdr:row>1</xdr:row>
      <xdr:rowOff>1752600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23825" y="2419350"/>
          <a:ext cx="1752600" cy="438150"/>
        </a:xfrm>
        <a:prstGeom prst="rect">
          <a:avLst/>
        </a:prstGeom>
        <a:solidFill>
          <a:srgbClr val="FFFF99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Symbol"/>
              <a:ea typeface="Symbol"/>
              <a:cs typeface="Symbol"/>
            </a:rPr>
            <a:t>F</a:t>
          </a:r>
          <a:r>
            <a:rPr lang="en-US" cap="none" sz="1400" b="1" i="0" u="none" baseline="-2500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</a:t>
          </a:r>
          <a:r>
            <a:rPr lang="en-US" cap="none" sz="1400" b="1" i="0" u="none" baseline="0">
              <a:solidFill>
                <a:srgbClr val="000080"/>
              </a:solidFill>
              <a:latin typeface="Symbol"/>
              <a:ea typeface="Symbol"/>
              <a:cs typeface="Symbol"/>
            </a:rPr>
            <a:t>/F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= </a:t>
          </a:r>
          <a:r>
            <a:rPr lang="en-US" cap="none" sz="1400" b="1" i="0" u="none" baseline="0">
              <a:solidFill>
                <a:srgbClr val="00008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2-</a:t>
          </a:r>
          <a:r>
            <a:rPr lang="en-US" cap="none" sz="1400" b="1" i="0" u="none" baseline="0">
              <a:solidFill>
                <a:srgbClr val="00008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1924050</xdr:colOff>
      <xdr:row>1</xdr:row>
      <xdr:rowOff>57150</xdr:rowOff>
    </xdr:from>
    <xdr:to>
      <xdr:col>7</xdr:col>
      <xdr:colOff>581025</xdr:colOff>
      <xdr:row>1</xdr:row>
      <xdr:rowOff>2438400</xdr:rowOff>
    </xdr:to>
    <xdr:grpSp>
      <xdr:nvGrpSpPr>
        <xdr:cNvPr id="3" name="Group 15"/>
        <xdr:cNvGrpSpPr>
          <a:grpSpLocks/>
        </xdr:cNvGrpSpPr>
      </xdr:nvGrpSpPr>
      <xdr:grpSpPr>
        <a:xfrm>
          <a:off x="1924050" y="1162050"/>
          <a:ext cx="5200650" cy="2371725"/>
          <a:chOff x="202" y="122"/>
          <a:chExt cx="546" cy="250"/>
        </a:xfrm>
        <a:solidFill>
          <a:srgbClr val="FFFFFF"/>
        </a:solidFill>
      </xdr:grpSpPr>
      <xdr:pic>
        <xdr:nvPicPr>
          <xdr:cNvPr id="4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2" y="122"/>
            <a:ext cx="542" cy="250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</xdr:pic>
      <xdr:sp>
        <xdr:nvSpPr>
          <xdr:cNvPr id="5" name="Rectangle 9"/>
          <xdr:cNvSpPr>
            <a:spLocks/>
          </xdr:cNvSpPr>
        </xdr:nvSpPr>
        <xdr:spPr>
          <a:xfrm rot="19331517">
            <a:off x="542" y="288"/>
            <a:ext cx="206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1"/>
          <xdr:cNvSpPr>
            <a:spLocks/>
          </xdr:cNvSpPr>
        </xdr:nvSpPr>
        <xdr:spPr>
          <a:xfrm>
            <a:off x="716" y="162"/>
            <a:ext cx="20" cy="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2"/>
          <xdr:cNvSpPr>
            <a:spLocks/>
          </xdr:cNvSpPr>
        </xdr:nvSpPr>
        <xdr:spPr>
          <a:xfrm>
            <a:off x="203" y="302"/>
            <a:ext cx="20" cy="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274" y="282"/>
            <a:ext cx="15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4"/>
          <xdr:cNvSpPr>
            <a:spLocks/>
          </xdr:cNvSpPr>
        </xdr:nvSpPr>
        <xdr:spPr>
          <a:xfrm>
            <a:off x="439" y="358"/>
            <a:ext cx="129" cy="1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15</xdr:row>
      <xdr:rowOff>180975</xdr:rowOff>
    </xdr:from>
    <xdr:to>
      <xdr:col>5</xdr:col>
      <xdr:colOff>647700</xdr:colOff>
      <xdr:row>18</xdr:row>
      <xdr:rowOff>66675</xdr:rowOff>
    </xdr:to>
    <xdr:sp>
      <xdr:nvSpPr>
        <xdr:cNvPr id="10" name="Oval 16"/>
        <xdr:cNvSpPr>
          <a:spLocks/>
        </xdr:cNvSpPr>
      </xdr:nvSpPr>
      <xdr:spPr>
        <a:xfrm>
          <a:off x="5191125" y="6934200"/>
          <a:ext cx="628650" cy="504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BZ41"/>
  <sheetViews>
    <sheetView showGridLines="0" showRowColHeaders="0" tabSelected="1" workbookViewId="0" topLeftCell="A15">
      <selection activeCell="E27" sqref="E27"/>
    </sheetView>
  </sheetViews>
  <sheetFormatPr defaultColWidth="12" defaultRowHeight="11.25"/>
  <cols>
    <col min="1" max="1" width="43.16015625" style="0" customWidth="1"/>
    <col min="3" max="3" width="8" style="0" customWidth="1"/>
    <col min="4" max="4" width="5.5" style="0" customWidth="1"/>
    <col min="5" max="5" width="21.83203125" style="0" customWidth="1"/>
    <col min="13" max="13" width="3.66015625" style="2" customWidth="1"/>
  </cols>
  <sheetData>
    <row r="1" spans="1:12" ht="87" customHeight="1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</row>
    <row r="2" spans="1:12" ht="232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thickBot="1" thickTop="1">
      <c r="A3" s="3" t="s">
        <v>21</v>
      </c>
      <c r="B3" s="4"/>
      <c r="C3" s="4"/>
      <c r="D3" s="4"/>
      <c r="E3" s="4"/>
      <c r="F3" s="4"/>
      <c r="G3" s="4"/>
      <c r="H3" s="4"/>
      <c r="I3" s="1"/>
      <c r="J3" s="1"/>
      <c r="K3" s="1"/>
      <c r="L3" s="1"/>
    </row>
    <row r="4" spans="1:12" ht="17.25" thickBot="1" thickTop="1">
      <c r="A4" s="5" t="s">
        <v>56</v>
      </c>
      <c r="B4" s="6">
        <v>3</v>
      </c>
      <c r="C4" s="7"/>
      <c r="D4" s="8"/>
      <c r="E4" s="9" t="s">
        <v>37</v>
      </c>
      <c r="F4" s="10">
        <v>3</v>
      </c>
      <c r="G4" s="11" t="s">
        <v>12</v>
      </c>
      <c r="H4" s="4"/>
      <c r="I4" s="1"/>
      <c r="J4" s="1"/>
      <c r="K4" s="1"/>
      <c r="L4" s="1"/>
    </row>
    <row r="5" spans="1:12" ht="14.25" thickBot="1" thickTop="1">
      <c r="A5" s="12" t="s">
        <v>22</v>
      </c>
      <c r="B5" s="6">
        <v>8</v>
      </c>
      <c r="C5" s="13" t="s">
        <v>0</v>
      </c>
      <c r="D5" s="14"/>
      <c r="E5" s="9" t="s">
        <v>36</v>
      </c>
      <c r="F5" s="15">
        <v>2</v>
      </c>
      <c r="G5" s="16"/>
      <c r="H5" s="4"/>
      <c r="I5" s="17"/>
      <c r="J5" s="17"/>
      <c r="K5" s="17"/>
      <c r="L5" s="1"/>
    </row>
    <row r="6" spans="1:12" ht="17.25" thickBot="1" thickTop="1">
      <c r="A6" s="12" t="s">
        <v>23</v>
      </c>
      <c r="B6" s="6">
        <v>30</v>
      </c>
      <c r="C6" s="13" t="s">
        <v>0</v>
      </c>
      <c r="D6" s="14"/>
      <c r="E6" s="18" t="s">
        <v>35</v>
      </c>
      <c r="F6" s="41">
        <f>IF(Cfte_forma_lat&gt;25,I35,IF(25&lt;Cfte_forma_lat&gt;17,H35,(IF(17&lt;Cfte_forma_lat&gt;13,G35,F35))))</f>
        <v>0.815</v>
      </c>
      <c r="G6" s="19"/>
      <c r="H6" s="4"/>
      <c r="I6" s="17"/>
      <c r="J6" s="17"/>
      <c r="K6" s="17"/>
      <c r="L6" s="1"/>
    </row>
    <row r="7" spans="1:12" ht="17.25" thickBot="1" thickTop="1">
      <c r="A7" s="12" t="s">
        <v>24</v>
      </c>
      <c r="B7" s="46">
        <f>B5*B4*B6</f>
        <v>720</v>
      </c>
      <c r="C7" s="13" t="s">
        <v>13</v>
      </c>
      <c r="D7" s="14"/>
      <c r="E7" s="18" t="s">
        <v>34</v>
      </c>
      <c r="F7" s="41">
        <f>IF(Cfte_forma_int&gt;25,I36,IF(25&lt;Cfte_forma_int&gt;17,H36,(IF(17&lt;Cfte_forma_int&gt;13,G36,F36))))</f>
        <v>0.621</v>
      </c>
      <c r="G7" s="19"/>
      <c r="H7" s="4"/>
      <c r="I7" s="17"/>
      <c r="J7" s="17"/>
      <c r="K7" s="17"/>
      <c r="L7" s="1"/>
    </row>
    <row r="8" spans="1:12" ht="17.25" thickBot="1" thickTop="1">
      <c r="A8" s="12" t="s">
        <v>25</v>
      </c>
      <c r="B8" s="6">
        <v>3</v>
      </c>
      <c r="C8" s="13" t="s">
        <v>0</v>
      </c>
      <c r="D8" s="14"/>
      <c r="E8" s="18" t="s">
        <v>33</v>
      </c>
      <c r="F8" s="42">
        <f>1/SQRT((-0.0012*(Cfte_forma_lat)^2)+(0.0396*Cfte_forma_lat)+2.3047+(1540*180^(-1.65))+EXP(5.23-(7.7*B24)))</f>
        <v>0.30179008169817295</v>
      </c>
      <c r="G8" s="19"/>
      <c r="H8" s="4"/>
      <c r="I8" s="17"/>
      <c r="J8" s="17"/>
      <c r="K8" s="17"/>
      <c r="L8" s="1"/>
    </row>
    <row r="9" spans="1:12" ht="17.25" thickBot="1" thickTop="1">
      <c r="A9" s="12" t="s">
        <v>26</v>
      </c>
      <c r="B9" s="6">
        <v>4.71</v>
      </c>
      <c r="C9" s="13" t="s">
        <v>0</v>
      </c>
      <c r="D9" s="14"/>
      <c r="E9" s="20" t="s">
        <v>14</v>
      </c>
      <c r="F9" s="43">
        <f>IF(dirección_viento=1,F29,H29)</f>
        <v>0.079</v>
      </c>
      <c r="G9" s="19"/>
      <c r="H9" s="4"/>
      <c r="I9" s="17"/>
      <c r="J9" s="17"/>
      <c r="K9" s="17"/>
      <c r="L9" s="1"/>
    </row>
    <row r="10" spans="1:12" ht="17.25" thickBot="1" thickTop="1">
      <c r="A10" s="12" t="s">
        <v>27</v>
      </c>
      <c r="B10" s="46">
        <f>((B9-B8)*B5/2*B6*B4)+(B8*B5*B6*B4)</f>
        <v>2775.6</v>
      </c>
      <c r="C10" s="13" t="s">
        <v>15</v>
      </c>
      <c r="D10" s="14"/>
      <c r="E10" s="20" t="s">
        <v>32</v>
      </c>
      <c r="F10" s="44">
        <f>0.221*velocidad_de_viento^(-1.6)</f>
        <v>0.0381064302039216</v>
      </c>
      <c r="G10" s="19"/>
      <c r="H10" s="4"/>
      <c r="I10" s="17"/>
      <c r="J10" s="17"/>
      <c r="K10" s="17"/>
      <c r="L10" s="1"/>
    </row>
    <row r="11" spans="1:12" ht="17.25" thickBot="1" thickTop="1">
      <c r="A11" s="21" t="s">
        <v>53</v>
      </c>
      <c r="B11" s="22"/>
      <c r="C11" s="23"/>
      <c r="D11" s="4"/>
      <c r="E11" s="24" t="s">
        <v>31</v>
      </c>
      <c r="F11" s="45">
        <f>(((Superfície_zenital_lateral/2*CdL*SQRT(Cw)*velocidad_de_viento)*N_zenital_lateral)+((Superfície_zenital_interior/2*Cdi*SQRT(Cw)*velocidad_de_viento)*N_zenital_interior))*(B24*(2-B24))</f>
        <v>9.299304321264811</v>
      </c>
      <c r="G11" s="11" t="s">
        <v>16</v>
      </c>
      <c r="H11" s="4"/>
      <c r="I11" s="1"/>
      <c r="J11" s="1"/>
      <c r="K11" s="1"/>
      <c r="L11" s="1"/>
    </row>
    <row r="12" spans="1:12" ht="17.25" thickBot="1" thickTop="1">
      <c r="A12" s="12" t="s">
        <v>40</v>
      </c>
      <c r="B12" s="6">
        <v>0.8</v>
      </c>
      <c r="C12" s="13" t="s">
        <v>0</v>
      </c>
      <c r="D12" s="4"/>
      <c r="E12" s="24" t="s">
        <v>30</v>
      </c>
      <c r="F12" s="45">
        <f>Superfície_lateral/2*F8*SQRT(F10)*velocidad_de_viento</f>
        <v>3.976563011264015</v>
      </c>
      <c r="G12" s="11" t="s">
        <v>16</v>
      </c>
      <c r="H12" s="4"/>
      <c r="I12" s="1"/>
      <c r="J12" s="1"/>
      <c r="K12" s="17"/>
      <c r="L12" s="17"/>
    </row>
    <row r="13" spans="1:12" ht="14.25" thickBot="1" thickTop="1">
      <c r="A13" s="12" t="s">
        <v>41</v>
      </c>
      <c r="B13" s="6">
        <v>0.8</v>
      </c>
      <c r="C13" s="13" t="s">
        <v>0</v>
      </c>
      <c r="D13" s="4"/>
      <c r="E13" s="1"/>
      <c r="F13" s="1"/>
      <c r="G13" s="1"/>
      <c r="H13" s="4"/>
      <c r="I13" s="1"/>
      <c r="J13" s="1"/>
      <c r="K13" s="17"/>
      <c r="L13" s="17"/>
    </row>
    <row r="14" spans="1:12" ht="14.25" thickBot="1" thickTop="1">
      <c r="A14" s="12" t="s">
        <v>42</v>
      </c>
      <c r="B14" s="6">
        <v>1.5</v>
      </c>
      <c r="C14" s="13" t="s">
        <v>0</v>
      </c>
      <c r="D14" s="4"/>
      <c r="E14" s="4"/>
      <c r="F14" s="4"/>
      <c r="G14" s="4"/>
      <c r="H14" s="4"/>
      <c r="I14" s="1"/>
      <c r="J14" s="1"/>
      <c r="K14" s="17"/>
      <c r="L14" s="17"/>
    </row>
    <row r="15" spans="1:12" ht="17.25" thickBot="1" thickTop="1">
      <c r="A15" s="12" t="s">
        <v>54</v>
      </c>
      <c r="B15" s="46">
        <f>B12*B6</f>
        <v>24</v>
      </c>
      <c r="C15" s="13" t="s">
        <v>13</v>
      </c>
      <c r="D15" s="4"/>
      <c r="E15" s="58" t="s">
        <v>17</v>
      </c>
      <c r="F15" s="60">
        <f>FL+F12</f>
        <v>13.275867332528826</v>
      </c>
      <c r="G15" s="62" t="s">
        <v>18</v>
      </c>
      <c r="H15" s="4"/>
      <c r="I15" s="1"/>
      <c r="J15" s="1"/>
      <c r="K15" s="17"/>
      <c r="L15" s="17"/>
    </row>
    <row r="16" spans="1:12" ht="17.25" thickBot="1" thickTop="1">
      <c r="A16" s="12" t="s">
        <v>55</v>
      </c>
      <c r="B16" s="47">
        <f>B13*B6</f>
        <v>24</v>
      </c>
      <c r="C16" s="13" t="s">
        <v>13</v>
      </c>
      <c r="D16" s="4"/>
      <c r="E16" s="59"/>
      <c r="F16" s="61"/>
      <c r="G16" s="53"/>
      <c r="H16" s="4"/>
      <c r="I16" s="1"/>
      <c r="J16" s="1"/>
      <c r="K16" s="17"/>
      <c r="L16" s="17"/>
    </row>
    <row r="17" spans="1:12" ht="17.25" thickBot="1" thickTop="1">
      <c r="A17" s="12" t="s">
        <v>43</v>
      </c>
      <c r="B17" s="46">
        <f>B6*B14</f>
        <v>45</v>
      </c>
      <c r="C17" s="13" t="s">
        <v>13</v>
      </c>
      <c r="D17" s="4"/>
      <c r="E17" s="62" t="s">
        <v>28</v>
      </c>
      <c r="F17" s="60">
        <f>F15*3600/B10</f>
        <v>17.219023777598995</v>
      </c>
      <c r="G17" s="62" t="s">
        <v>19</v>
      </c>
      <c r="H17" s="4"/>
      <c r="I17" s="1"/>
      <c r="J17" s="1"/>
      <c r="K17" s="17"/>
      <c r="L17" s="17"/>
    </row>
    <row r="18" spans="1:12" ht="14.25" thickBot="1" thickTop="1">
      <c r="A18" s="12" t="s">
        <v>45</v>
      </c>
      <c r="B18" s="6">
        <v>1</v>
      </c>
      <c r="C18" s="7"/>
      <c r="D18" s="4"/>
      <c r="E18" s="59"/>
      <c r="F18" s="63"/>
      <c r="G18" s="53"/>
      <c r="H18" s="4"/>
      <c r="I18" s="1"/>
      <c r="J18" s="1"/>
      <c r="K18" s="17"/>
      <c r="L18" s="17"/>
    </row>
    <row r="19" spans="1:12" ht="14.25" thickBot="1" thickTop="1">
      <c r="A19" s="12" t="s">
        <v>44</v>
      </c>
      <c r="B19" s="6">
        <v>1</v>
      </c>
      <c r="C19" s="7"/>
      <c r="D19" s="4"/>
      <c r="E19" s="64" t="s">
        <v>29</v>
      </c>
      <c r="F19" s="50">
        <f>(Superfície_zenital_lateral*N_zenital_lateral+Superfície_zenital_interior*N_zenital_interior+Superfície_lateral*N_lateral)/Superfície</f>
        <v>0.19166666666666668</v>
      </c>
      <c r="G19" s="52"/>
      <c r="H19" s="4"/>
      <c r="I19" s="1"/>
      <c r="J19" s="1"/>
      <c r="K19" s="17"/>
      <c r="L19" s="17"/>
    </row>
    <row r="20" spans="1:12" ht="14.25" thickBot="1" thickTop="1">
      <c r="A20" s="12" t="s">
        <v>46</v>
      </c>
      <c r="B20" s="6">
        <v>2</v>
      </c>
      <c r="C20" s="7"/>
      <c r="D20" s="4"/>
      <c r="E20" s="65"/>
      <c r="F20" s="51"/>
      <c r="G20" s="53"/>
      <c r="H20" s="4"/>
      <c r="I20" s="1"/>
      <c r="J20" s="1"/>
      <c r="K20" s="17"/>
      <c r="L20" s="17"/>
    </row>
    <row r="21" spans="1:12" ht="14.25" thickBot="1" thickTop="1">
      <c r="A21" s="12" t="s">
        <v>47</v>
      </c>
      <c r="B21" s="48">
        <f>B6/B12</f>
        <v>37.5</v>
      </c>
      <c r="C21" s="7"/>
      <c r="D21" s="4"/>
      <c r="E21" s="4"/>
      <c r="F21" s="4"/>
      <c r="G21" s="4"/>
      <c r="H21" s="4"/>
      <c r="I21" s="1"/>
      <c r="J21" s="1"/>
      <c r="K21" s="17"/>
      <c r="L21" s="17"/>
    </row>
    <row r="22" spans="1:12" ht="14.25" thickBot="1" thickTop="1">
      <c r="A22" s="12" t="s">
        <v>48</v>
      </c>
      <c r="B22" s="48">
        <f>B6/B13</f>
        <v>37.5</v>
      </c>
      <c r="C22" s="7"/>
      <c r="D22" s="4"/>
      <c r="E22" s="56" t="s">
        <v>1</v>
      </c>
      <c r="F22" s="56"/>
      <c r="G22" s="56"/>
      <c r="H22" s="56"/>
      <c r="I22" s="56"/>
      <c r="J22" s="56"/>
      <c r="K22" s="17"/>
      <c r="L22" s="17"/>
    </row>
    <row r="23" spans="1:12" ht="14.25" thickBot="1" thickTop="1">
      <c r="A23" s="12" t="s">
        <v>49</v>
      </c>
      <c r="B23" s="48">
        <f>Longitud_ventana_lateral/Altura__lateral</f>
        <v>20</v>
      </c>
      <c r="C23" s="7"/>
      <c r="D23" s="4"/>
      <c r="E23" s="57"/>
      <c r="F23" s="57"/>
      <c r="G23" s="57"/>
      <c r="H23" s="57"/>
      <c r="I23" s="57"/>
      <c r="J23" s="57"/>
      <c r="K23" s="17"/>
      <c r="L23" s="17"/>
    </row>
    <row r="24" spans="1:12" ht="14.25" thickBot="1" thickTop="1">
      <c r="A24" s="12" t="s">
        <v>50</v>
      </c>
      <c r="B24" s="25">
        <v>0.4</v>
      </c>
      <c r="C24" s="7"/>
      <c r="D24" s="26"/>
      <c r="E24" s="57"/>
      <c r="F24" s="57"/>
      <c r="G24" s="57"/>
      <c r="H24" s="57"/>
      <c r="I24" s="57"/>
      <c r="J24" s="57"/>
      <c r="K24" s="17"/>
      <c r="L24" s="17"/>
    </row>
    <row r="25" spans="1:12" ht="45" customHeigh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7"/>
      <c r="L25" s="17"/>
    </row>
    <row r="26" spans="1:14" ht="11.25">
      <c r="A26" s="1"/>
      <c r="B26" s="1"/>
      <c r="C26" s="1"/>
      <c r="D26" s="36"/>
      <c r="E26" s="36"/>
      <c r="F26" s="36"/>
      <c r="G26" s="36"/>
      <c r="H26" s="36"/>
      <c r="I26" s="36"/>
      <c r="J26" s="36"/>
      <c r="K26" s="37"/>
      <c r="L26" s="37"/>
      <c r="M26" s="36"/>
      <c r="N26" s="36"/>
    </row>
    <row r="27" spans="1:14" ht="48">
      <c r="A27" s="49" t="s">
        <v>57</v>
      </c>
      <c r="B27" s="1"/>
      <c r="C27" s="1"/>
      <c r="D27" s="36"/>
      <c r="E27" s="38" t="s">
        <v>51</v>
      </c>
      <c r="F27" s="27"/>
      <c r="G27" s="27"/>
      <c r="H27" s="27"/>
      <c r="I27" s="27"/>
      <c r="J27" s="27"/>
      <c r="K27" s="28" t="s">
        <v>2</v>
      </c>
      <c r="L27" s="27"/>
      <c r="M27" s="36"/>
      <c r="N27" s="36"/>
    </row>
    <row r="28" spans="1:14" ht="11.25">
      <c r="A28" s="1"/>
      <c r="B28" s="1"/>
      <c r="C28" s="1"/>
      <c r="D28" s="36"/>
      <c r="E28" s="33" t="s">
        <v>3</v>
      </c>
      <c r="F28" s="33" t="s">
        <v>4</v>
      </c>
      <c r="G28" s="33"/>
      <c r="H28" s="39" t="s">
        <v>5</v>
      </c>
      <c r="I28" s="33"/>
      <c r="J28" s="37"/>
      <c r="K28" s="28" t="s">
        <v>39</v>
      </c>
      <c r="L28" s="37"/>
      <c r="M28" s="36"/>
      <c r="N28" s="36"/>
    </row>
    <row r="29" spans="1:14" ht="11.25">
      <c r="A29" s="1"/>
      <c r="B29" s="1"/>
      <c r="C29" s="1"/>
      <c r="D29" s="36"/>
      <c r="E29" s="40" t="s">
        <v>6</v>
      </c>
      <c r="F29" s="31">
        <v>0.43</v>
      </c>
      <c r="G29" s="32"/>
      <c r="H29" s="32">
        <v>0.079</v>
      </c>
      <c r="I29" s="32"/>
      <c r="J29" s="37"/>
      <c r="K29" s="28" t="s">
        <v>38</v>
      </c>
      <c r="L29" s="37"/>
      <c r="M29" s="36"/>
      <c r="N29" s="36"/>
    </row>
    <row r="30" spans="1:14" ht="11.25">
      <c r="A30" s="1"/>
      <c r="B30" s="1"/>
      <c r="C30" s="1"/>
      <c r="D30" s="36"/>
      <c r="E30" s="40" t="s">
        <v>7</v>
      </c>
      <c r="F30" s="33"/>
      <c r="G30" s="33"/>
      <c r="H30" s="33"/>
      <c r="I30" s="33"/>
      <c r="J30" s="37"/>
      <c r="K30" s="28"/>
      <c r="L30" s="37"/>
      <c r="M30" s="36"/>
      <c r="N30" s="36"/>
    </row>
    <row r="31" spans="1:14" ht="11.25">
      <c r="A31" s="1"/>
      <c r="B31" s="1"/>
      <c r="C31" s="1"/>
      <c r="D31" s="36"/>
      <c r="E31" s="40" t="s">
        <v>8</v>
      </c>
      <c r="F31" s="33"/>
      <c r="G31" s="33"/>
      <c r="H31" s="33"/>
      <c r="I31" s="33"/>
      <c r="J31" s="37"/>
      <c r="K31" s="37"/>
      <c r="L31" s="37"/>
      <c r="M31" s="36"/>
      <c r="N31" s="36"/>
    </row>
    <row r="32" spans="1:14" ht="11.25">
      <c r="A32" s="1"/>
      <c r="B32" s="1"/>
      <c r="C32" s="1"/>
      <c r="D32" s="36"/>
      <c r="E32" s="36"/>
      <c r="F32" s="36"/>
      <c r="G32" s="36"/>
      <c r="H32" s="36"/>
      <c r="I32" s="36"/>
      <c r="J32" s="37"/>
      <c r="K32" s="37"/>
      <c r="L32" s="37"/>
      <c r="M32" s="36"/>
      <c r="N32" s="36"/>
    </row>
    <row r="33" spans="1:14" ht="14.25">
      <c r="A33" s="1"/>
      <c r="B33" s="1"/>
      <c r="C33" s="1"/>
      <c r="D33" s="36"/>
      <c r="E33" s="38" t="s">
        <v>52</v>
      </c>
      <c r="F33" s="36"/>
      <c r="G33" s="36"/>
      <c r="H33" s="36"/>
      <c r="I33" s="36"/>
      <c r="J33" s="37"/>
      <c r="K33" s="37"/>
      <c r="L33" s="37"/>
      <c r="M33" s="36"/>
      <c r="N33" s="36"/>
    </row>
    <row r="34" spans="1:14" ht="11.25">
      <c r="A34" s="1"/>
      <c r="B34" s="1"/>
      <c r="C34" s="1"/>
      <c r="D34" s="36"/>
      <c r="E34" s="32" t="s">
        <v>9</v>
      </c>
      <c r="F34" s="32">
        <v>13.3</v>
      </c>
      <c r="G34" s="32">
        <v>16</v>
      </c>
      <c r="H34" s="32">
        <v>20</v>
      </c>
      <c r="I34" s="32">
        <v>26.6</v>
      </c>
      <c r="J34" s="32">
        <v>40</v>
      </c>
      <c r="K34" s="32">
        <v>60</v>
      </c>
      <c r="L34" s="32">
        <v>80</v>
      </c>
      <c r="M34" s="36"/>
      <c r="N34" s="36"/>
    </row>
    <row r="35" spans="1:14" ht="12.75">
      <c r="A35" s="1"/>
      <c r="B35" s="1"/>
      <c r="C35" s="1"/>
      <c r="D35" s="36"/>
      <c r="E35" s="27" t="s">
        <v>10</v>
      </c>
      <c r="F35" s="34">
        <v>0.681</v>
      </c>
      <c r="G35" s="34">
        <v>0.698</v>
      </c>
      <c r="H35" s="34">
        <v>0.78</v>
      </c>
      <c r="I35" s="34">
        <v>0.815</v>
      </c>
      <c r="J35" s="34">
        <v>0.815</v>
      </c>
      <c r="K35" s="34">
        <v>0.815</v>
      </c>
      <c r="L35" s="34">
        <v>0.815</v>
      </c>
      <c r="M35" s="36"/>
      <c r="N35" s="36"/>
    </row>
    <row r="36" spans="1:14" ht="12.75">
      <c r="A36" s="1"/>
      <c r="B36" s="1"/>
      <c r="C36" s="1"/>
      <c r="D36" s="36"/>
      <c r="E36" s="27" t="s">
        <v>11</v>
      </c>
      <c r="F36" s="34">
        <v>0.518</v>
      </c>
      <c r="G36" s="34">
        <v>0.551</v>
      </c>
      <c r="H36" s="34">
        <v>0.57</v>
      </c>
      <c r="I36" s="34">
        <v>0.621</v>
      </c>
      <c r="J36" s="34">
        <v>0.621</v>
      </c>
      <c r="K36" s="34">
        <v>0.621</v>
      </c>
      <c r="L36" s="34">
        <v>0.621</v>
      </c>
      <c r="M36" s="36"/>
      <c r="N36" s="36"/>
    </row>
    <row r="37" spans="1:14" ht="12.75">
      <c r="A37" s="1"/>
      <c r="B37" s="1"/>
      <c r="C37" s="1"/>
      <c r="D37" s="36"/>
      <c r="E37" s="35"/>
      <c r="F37" s="34"/>
      <c r="G37" s="34"/>
      <c r="H37" s="34"/>
      <c r="I37" s="34"/>
      <c r="J37" s="34"/>
      <c r="K37" s="34"/>
      <c r="L37" s="34"/>
      <c r="M37" s="36"/>
      <c r="N37" s="36"/>
    </row>
    <row r="38" spans="1:78" ht="12.75">
      <c r="A38" s="29"/>
      <c r="B38" s="29"/>
      <c r="C38" s="29"/>
      <c r="D38" s="37"/>
      <c r="E38" s="35"/>
      <c r="F38" s="34"/>
      <c r="G38" s="34"/>
      <c r="H38" s="34"/>
      <c r="I38" s="34"/>
      <c r="J38" s="34"/>
      <c r="K38" s="34"/>
      <c r="L38" s="34"/>
      <c r="M38" s="36"/>
      <c r="N38" s="3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1.25">
      <c r="A40" s="29"/>
      <c r="B40" s="29"/>
      <c r="C40" s="29"/>
      <c r="D40" s="29"/>
      <c r="E40" s="1"/>
      <c r="F40" s="1"/>
      <c r="G40" s="1"/>
      <c r="H40" s="1"/>
      <c r="I40" s="1"/>
      <c r="J40" s="1"/>
      <c r="K40" s="1"/>
      <c r="L40" s="1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4:78" ht="11.2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</sheetData>
  <mergeCells count="11">
    <mergeCell ref="E19:E20"/>
    <mergeCell ref="F19:F20"/>
    <mergeCell ref="G19:G20"/>
    <mergeCell ref="A1:I1"/>
    <mergeCell ref="E22:J24"/>
    <mergeCell ref="E15:E16"/>
    <mergeCell ref="F15:F16"/>
    <mergeCell ref="G15:G16"/>
    <mergeCell ref="E17:E18"/>
    <mergeCell ref="F17:F18"/>
    <mergeCell ref="G17:G18"/>
  </mergeCells>
  <printOptions/>
  <pageMargins left="0.75" right="0.75" top="0.63" bottom="1" header="0" footer="0"/>
  <pageSetup fitToHeight="1" fitToWidth="1" horizontalDpi="600" verticalDpi="600" orientation="portrait" paperSize="9" scale="4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irta </dc:creator>
  <cp:keywords/>
  <dc:description/>
  <cp:lastModifiedBy>IRTA</cp:lastModifiedBy>
  <dcterms:created xsi:type="dcterms:W3CDTF">2003-04-24T11:42:54Z</dcterms:created>
  <dcterms:modified xsi:type="dcterms:W3CDTF">2003-06-13T12:32:04Z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